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предложение" sheetId="1" r:id="rId1"/>
    <sheet name="продано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<sst xmlns="http://schemas.openxmlformats.org/spreadsheetml/2006/main" count="156" uniqueCount="84">
  <si>
    <t>№</t>
  </si>
  <si>
    <t>апартаментов</t>
  </si>
  <si>
    <t>Общая</t>
  </si>
  <si>
    <t xml:space="preserve"> площадь,  м.кв.  (БТИ)</t>
  </si>
  <si>
    <t xml:space="preserve"> м.кв.</t>
  </si>
  <si>
    <t>Видовые характеристики апартаментов</t>
  </si>
  <si>
    <t>Стоимость за 1 м.кв., $</t>
  </si>
  <si>
    <t>Стоимость за объект,</t>
  </si>
  <si>
    <t>$</t>
  </si>
  <si>
    <t>Вид на море</t>
  </si>
  <si>
    <t>Ремонт</t>
  </si>
  <si>
    <t>702/1</t>
  </si>
  <si>
    <t>без ремонта</t>
  </si>
  <si>
    <t>Внутренняя площадь,</t>
  </si>
  <si>
    <t>Площадь террасы (лоджии)    м.кв.</t>
  </si>
  <si>
    <t>море и горы</t>
  </si>
  <si>
    <t>горы и парк</t>
  </si>
  <si>
    <t>парк</t>
  </si>
  <si>
    <t>паркинг -3,000</t>
  </si>
  <si>
    <t xml:space="preserve">море  </t>
  </si>
  <si>
    <t>от ноября 2016г</t>
  </si>
  <si>
    <t>Парк, горы, море(часть), паркинг</t>
  </si>
  <si>
    <t>море</t>
  </si>
  <si>
    <t>7 А-2, паркинг</t>
  </si>
  <si>
    <t>401, паркинг</t>
  </si>
  <si>
    <t>Проданные апартаменты в  ДДШ</t>
  </si>
  <si>
    <t>$ 443 250</t>
  </si>
  <si>
    <t>702/2</t>
  </si>
  <si>
    <t>702/3</t>
  </si>
  <si>
    <t>702/4</t>
  </si>
  <si>
    <t>Руб.</t>
  </si>
  <si>
    <t xml:space="preserve">горы, </t>
  </si>
  <si>
    <t>под чистовую отделку</t>
  </si>
  <si>
    <t>Цена за 1 м.кв., $</t>
  </si>
  <si>
    <t>курс</t>
  </si>
  <si>
    <t>Придомовой парк</t>
  </si>
  <si>
    <t>кв. 1,   А-2</t>
  </si>
  <si>
    <t>ап. 301</t>
  </si>
  <si>
    <t>ап. 209</t>
  </si>
  <si>
    <t>море, горы</t>
  </si>
  <si>
    <t>пом. 114</t>
  </si>
  <si>
    <t>пом. 12</t>
  </si>
  <si>
    <t>без ремонта, продаются совместно</t>
  </si>
  <si>
    <t>Море, горы, терраса</t>
  </si>
  <si>
    <t xml:space="preserve"> "Дача Доктора Штейнгольца"</t>
  </si>
  <si>
    <t>Общая площадь,  м.кв.</t>
  </si>
  <si>
    <t>ЦЕНА, $</t>
  </si>
  <si>
    <t xml:space="preserve">№ </t>
  </si>
  <si>
    <t xml:space="preserve"> море и горы</t>
  </si>
  <si>
    <t>горы</t>
  </si>
  <si>
    <t>горы, частично море</t>
  </si>
  <si>
    <t>придомовой парк</t>
  </si>
  <si>
    <t>придомовой парк, горы</t>
  </si>
  <si>
    <t>ЦЕНА,               руб.</t>
  </si>
  <si>
    <t>Ремонт,   продаются совместно</t>
  </si>
  <si>
    <t>т. 802</t>
  </si>
  <si>
    <t>ап.202</t>
  </si>
  <si>
    <t>кв.502</t>
  </si>
  <si>
    <t>ап.601</t>
  </si>
  <si>
    <t>ап.701</t>
  </si>
  <si>
    <t>ап.203</t>
  </si>
  <si>
    <t>кв.204</t>
  </si>
  <si>
    <t>ап.206</t>
  </si>
  <si>
    <t>ап.207</t>
  </si>
  <si>
    <t>ап.303</t>
  </si>
  <si>
    <t>ап.305</t>
  </si>
  <si>
    <t>кв.308/1</t>
  </si>
  <si>
    <t>кв.308/2</t>
  </si>
  <si>
    <t>кв.309</t>
  </si>
  <si>
    <t>ап.408</t>
  </si>
  <si>
    <t>ап.700</t>
  </si>
  <si>
    <t>ап.801</t>
  </si>
  <si>
    <t>ап.802</t>
  </si>
  <si>
    <t>ап.803</t>
  </si>
  <si>
    <t>ап.804</t>
  </si>
  <si>
    <t>ап.903</t>
  </si>
  <si>
    <t>ап.115</t>
  </si>
  <si>
    <t>кв.3</t>
  </si>
  <si>
    <t>ап.10</t>
  </si>
  <si>
    <t>кв.4</t>
  </si>
  <si>
    <t>кв.9</t>
  </si>
  <si>
    <t>кв.12</t>
  </si>
  <si>
    <t>кв.13</t>
  </si>
  <si>
    <t>кв.14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</si>
</sst>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_р_._-;\-* #,##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3" fillId="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5" borderId="10" xfId="0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 wrapText="1"/>
    </xf>
    <xf numFmtId="3" fontId="44" fillId="4" borderId="10" xfId="0" applyNumberFormat="1" applyFont="1" applyFill="1" applyBorder="1" applyAlignment="1">
      <alignment horizontal="right" vertical="center"/>
    </xf>
    <xf numFmtId="3" fontId="44" fillId="0" borderId="10" xfId="0" applyNumberFormat="1" applyFont="1" applyFill="1" applyBorder="1" applyAlignment="1">
      <alignment horizontal="right" vertical="center"/>
    </xf>
    <xf numFmtId="3" fontId="44" fillId="13" borderId="10" xfId="0" applyNumberFormat="1" applyFont="1" applyFill="1" applyBorder="1" applyAlignment="1">
      <alignment horizontal="right" vertical="center"/>
    </xf>
    <xf numFmtId="3" fontId="44" fillId="5" borderId="10" xfId="0" applyNumberFormat="1" applyFont="1" applyFill="1" applyBorder="1" applyAlignment="1">
      <alignment horizontal="right" vertical="center"/>
    </xf>
    <xf numFmtId="172" fontId="43" fillId="0" borderId="10" xfId="0" applyNumberFormat="1" applyFont="1" applyFill="1" applyBorder="1" applyAlignment="1">
      <alignment horizontal="center" vertical="center" wrapText="1"/>
    </xf>
    <xf numFmtId="173" fontId="4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right" vertical="center"/>
    </xf>
    <xf numFmtId="174" fontId="0" fillId="0" borderId="10" xfId="58" applyNumberFormat="1" applyFont="1" applyBorder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174" fontId="0" fillId="0" borderId="10" xfId="58" applyNumberFormat="1" applyFont="1" applyBorder="1" applyAlignment="1">
      <alignment horizontal="right" vertical="center"/>
    </xf>
    <xf numFmtId="174" fontId="0" fillId="0" borderId="0" xfId="0" applyNumberFormat="1" applyAlignment="1">
      <alignment/>
    </xf>
    <xf numFmtId="9" fontId="46" fillId="0" borderId="10" xfId="0" applyNumberFormat="1" applyFont="1" applyBorder="1" applyAlignment="1">
      <alignment vertical="center"/>
    </xf>
    <xf numFmtId="174" fontId="0" fillId="0" borderId="10" xfId="0" applyNumberFormat="1" applyBorder="1" applyAlignment="1">
      <alignment vertical="center"/>
    </xf>
    <xf numFmtId="172" fontId="43" fillId="4" borderId="10" xfId="0" applyNumberFormat="1" applyFont="1" applyFill="1" applyBorder="1" applyAlignment="1">
      <alignment horizontal="center" vertical="center" wrapText="1"/>
    </xf>
    <xf numFmtId="9" fontId="46" fillId="2" borderId="10" xfId="0" applyNumberFormat="1" applyFont="1" applyFill="1" applyBorder="1" applyAlignment="1">
      <alignment vertical="center"/>
    </xf>
    <xf numFmtId="174" fontId="0" fillId="2" borderId="10" xfId="0" applyNumberFormat="1" applyFill="1" applyBorder="1" applyAlignment="1">
      <alignment vertical="center"/>
    </xf>
    <xf numFmtId="3" fontId="47" fillId="0" borderId="10" xfId="0" applyNumberFormat="1" applyFont="1" applyFill="1" applyBorder="1" applyAlignment="1">
      <alignment horizontal="right" vertical="center"/>
    </xf>
    <xf numFmtId="174" fontId="0" fillId="0" borderId="0" xfId="58" applyNumberFormat="1" applyFont="1" applyFill="1" applyAlignment="1">
      <alignment horizontal="left"/>
    </xf>
    <xf numFmtId="0" fontId="0" fillId="0" borderId="0" xfId="0" applyFill="1" applyAlignment="1">
      <alignment/>
    </xf>
    <xf numFmtId="174" fontId="0" fillId="0" borderId="0" xfId="58" applyNumberFormat="1" applyFont="1" applyFill="1" applyAlignment="1">
      <alignment/>
    </xf>
    <xf numFmtId="0" fontId="44" fillId="0" borderId="0" xfId="0" applyFont="1" applyFill="1" applyBorder="1" applyAlignment="1">
      <alignment horizontal="right" vertical="center"/>
    </xf>
    <xf numFmtId="174" fontId="0" fillId="0" borderId="0" xfId="58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3" fontId="48" fillId="35" borderId="10" xfId="0" applyNumberFormat="1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172" fontId="48" fillId="35" borderId="10" xfId="0" applyNumberFormat="1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3" fontId="48" fillId="35" borderId="12" xfId="0" applyNumberFormat="1" applyFont="1" applyFill="1" applyBorder="1" applyAlignment="1">
      <alignment horizontal="center" vertical="center"/>
    </xf>
    <xf numFmtId="3" fontId="48" fillId="35" borderId="11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textRotation="90"/>
    </xf>
    <xf numFmtId="0" fontId="51" fillId="36" borderId="11" xfId="0" applyFont="1" applyFill="1" applyBorder="1" applyAlignment="1">
      <alignment horizontal="center" vertical="center" textRotation="90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174" fontId="51" fillId="35" borderId="10" xfId="58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174" fontId="51" fillId="35" borderId="12" xfId="58" applyNumberFormat="1" applyFont="1" applyFill="1" applyBorder="1" applyAlignment="1">
      <alignment horizontal="center" vertical="center"/>
    </xf>
    <xf numFmtId="174" fontId="51" fillId="35" borderId="11" xfId="58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4" fontId="51" fillId="0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G34" sqref="G34"/>
    </sheetView>
  </sheetViews>
  <sheetFormatPr defaultColWidth="9.140625" defaultRowHeight="15"/>
  <cols>
    <col min="1" max="1" width="10.28125" style="0" customWidth="1"/>
    <col min="2" max="2" width="10.57421875" style="0" customWidth="1"/>
    <col min="3" max="3" width="18.421875" style="0" customWidth="1"/>
    <col min="4" max="4" width="13.8515625" style="0" customWidth="1"/>
    <col min="5" max="5" width="8.28125" style="0" customWidth="1"/>
    <col min="6" max="6" width="10.28125" style="0" customWidth="1"/>
    <col min="7" max="7" width="3.00390625" style="0" customWidth="1"/>
    <col min="8" max="8" width="14.8515625" style="0" customWidth="1"/>
    <col min="9" max="9" width="13.421875" style="0" customWidth="1"/>
  </cols>
  <sheetData>
    <row r="1" spans="1:8" ht="25.5" customHeight="1">
      <c r="A1" s="44" t="s">
        <v>44</v>
      </c>
      <c r="B1" s="44"/>
      <c r="C1" s="44"/>
      <c r="D1" s="44"/>
      <c r="E1" s="44"/>
      <c r="F1" s="44"/>
      <c r="G1" s="44"/>
      <c r="H1" s="44"/>
    </row>
    <row r="2" spans="1:8" ht="37.5" customHeight="1">
      <c r="A2" s="45" t="s">
        <v>47</v>
      </c>
      <c r="B2" s="45" t="s">
        <v>45</v>
      </c>
      <c r="C2" s="45" t="s">
        <v>5</v>
      </c>
      <c r="D2" s="46" t="s">
        <v>10</v>
      </c>
      <c r="E2" s="46" t="s">
        <v>33</v>
      </c>
      <c r="F2" s="46" t="s">
        <v>46</v>
      </c>
      <c r="G2" s="48" t="s">
        <v>34</v>
      </c>
      <c r="H2" s="46" t="s">
        <v>53</v>
      </c>
    </row>
    <row r="3" spans="1:8" ht="1.5" customHeight="1">
      <c r="A3" s="45"/>
      <c r="B3" s="45"/>
      <c r="C3" s="45"/>
      <c r="D3" s="47"/>
      <c r="E3" s="47"/>
      <c r="F3" s="47"/>
      <c r="G3" s="49"/>
      <c r="H3" s="47"/>
    </row>
    <row r="4" spans="1:8" ht="17.25" customHeight="1">
      <c r="A4" s="58" t="s">
        <v>56</v>
      </c>
      <c r="B4" s="39">
        <v>152.2</v>
      </c>
      <c r="C4" s="37" t="s">
        <v>17</v>
      </c>
      <c r="D4" s="37" t="s">
        <v>12</v>
      </c>
      <c r="E4" s="35">
        <v>1936</v>
      </c>
      <c r="F4" s="35">
        <f>E4*B4</f>
        <v>294659.19999999995</v>
      </c>
      <c r="G4" s="36">
        <v>63</v>
      </c>
      <c r="H4" s="59">
        <f>F4*G4</f>
        <v>18563529.599999998</v>
      </c>
    </row>
    <row r="5" spans="1:9" ht="13.5" customHeight="1">
      <c r="A5" s="60" t="s">
        <v>57</v>
      </c>
      <c r="B5" s="37">
        <v>149.9</v>
      </c>
      <c r="C5" s="37" t="s">
        <v>48</v>
      </c>
      <c r="D5" s="37" t="s">
        <v>12</v>
      </c>
      <c r="E5" s="35">
        <v>2228</v>
      </c>
      <c r="F5" s="35">
        <v>290000</v>
      </c>
      <c r="G5" s="36">
        <v>63</v>
      </c>
      <c r="H5" s="59">
        <f>F5*G5</f>
        <v>18270000</v>
      </c>
      <c r="I5" s="26"/>
    </row>
    <row r="6" spans="1:9" ht="18" customHeight="1">
      <c r="A6" s="60" t="s">
        <v>58</v>
      </c>
      <c r="B6" s="37">
        <v>115.9</v>
      </c>
      <c r="C6" s="37" t="s">
        <v>49</v>
      </c>
      <c r="D6" s="37" t="s">
        <v>12</v>
      </c>
      <c r="E6" s="35">
        <v>2373</v>
      </c>
      <c r="F6" s="35">
        <f>E6*B6</f>
        <v>275030.7</v>
      </c>
      <c r="G6" s="36">
        <v>63</v>
      </c>
      <c r="H6" s="59">
        <f>F6*G6</f>
        <v>17326934.1</v>
      </c>
      <c r="I6" s="27"/>
    </row>
    <row r="7" spans="1:9" ht="15.75" customHeight="1">
      <c r="A7" s="60" t="s">
        <v>59</v>
      </c>
      <c r="B7" s="37">
        <v>136.3</v>
      </c>
      <c r="C7" s="37" t="s">
        <v>15</v>
      </c>
      <c r="D7" s="37" t="s">
        <v>12</v>
      </c>
      <c r="E7" s="35">
        <v>2450</v>
      </c>
      <c r="F7" s="35">
        <f>E7*B7</f>
        <v>333935</v>
      </c>
      <c r="G7" s="36">
        <v>63</v>
      </c>
      <c r="H7" s="59">
        <f>F7*G7</f>
        <v>21037905</v>
      </c>
      <c r="I7" s="27"/>
    </row>
    <row r="8" spans="1:9" ht="18" customHeight="1">
      <c r="A8" s="60" t="s">
        <v>60</v>
      </c>
      <c r="B8" s="37">
        <v>107.3</v>
      </c>
      <c r="C8" s="37" t="s">
        <v>51</v>
      </c>
      <c r="D8" s="37" t="s">
        <v>10</v>
      </c>
      <c r="E8" s="35">
        <v>2500</v>
      </c>
      <c r="F8" s="35">
        <f>H8/G8</f>
        <v>238095.2380952381</v>
      </c>
      <c r="G8" s="36">
        <v>63</v>
      </c>
      <c r="H8" s="59">
        <v>15000000</v>
      </c>
      <c r="I8" s="28"/>
    </row>
    <row r="9" spans="1:9" ht="15" customHeight="1">
      <c r="A9" s="60" t="s">
        <v>61</v>
      </c>
      <c r="B9" s="37">
        <v>110.9</v>
      </c>
      <c r="C9" s="37" t="s">
        <v>17</v>
      </c>
      <c r="D9" s="37" t="s">
        <v>10</v>
      </c>
      <c r="E9" s="35">
        <f>F9/B9</f>
        <v>3065.825067628494</v>
      </c>
      <c r="F9" s="35">
        <v>340000</v>
      </c>
      <c r="G9" s="36">
        <v>63</v>
      </c>
      <c r="H9" s="59">
        <f>F9*G9</f>
        <v>21420000</v>
      </c>
      <c r="I9" s="27"/>
    </row>
    <row r="10" spans="1:9" ht="18.75" customHeight="1">
      <c r="A10" s="60" t="s">
        <v>62</v>
      </c>
      <c r="B10" s="38">
        <v>199</v>
      </c>
      <c r="C10" s="50" t="s">
        <v>17</v>
      </c>
      <c r="D10" s="50" t="s">
        <v>54</v>
      </c>
      <c r="E10" s="42">
        <f>F10/(B10+B11)</f>
        <v>2733.9003645200487</v>
      </c>
      <c r="F10" s="42">
        <v>900000</v>
      </c>
      <c r="G10" s="52">
        <v>63</v>
      </c>
      <c r="H10" s="61">
        <f>F10*G10</f>
        <v>56700000</v>
      </c>
      <c r="I10" s="28"/>
    </row>
    <row r="11" spans="1:9" ht="20.25" customHeight="1">
      <c r="A11" s="60" t="s">
        <v>63</v>
      </c>
      <c r="B11" s="37">
        <v>130.2</v>
      </c>
      <c r="C11" s="51"/>
      <c r="D11" s="51"/>
      <c r="E11" s="43"/>
      <c r="F11" s="43"/>
      <c r="G11" s="53"/>
      <c r="H11" s="62"/>
      <c r="I11" s="28"/>
    </row>
    <row r="12" spans="1:8" ht="18.75" customHeight="1">
      <c r="A12" s="60" t="s">
        <v>64</v>
      </c>
      <c r="B12" s="38">
        <v>109</v>
      </c>
      <c r="C12" s="37" t="s">
        <v>17</v>
      </c>
      <c r="D12" s="37" t="s">
        <v>10</v>
      </c>
      <c r="E12" s="35">
        <f>F12/G12</f>
        <v>3333.3333333333335</v>
      </c>
      <c r="F12" s="35">
        <v>210000</v>
      </c>
      <c r="G12" s="36">
        <v>63</v>
      </c>
      <c r="H12" s="59">
        <f>F12*G12</f>
        <v>13230000</v>
      </c>
    </row>
    <row r="13" spans="1:8" ht="17.25" customHeight="1">
      <c r="A13" s="60" t="s">
        <v>65</v>
      </c>
      <c r="B13" s="37">
        <v>126.4</v>
      </c>
      <c r="C13" s="37" t="s">
        <v>17</v>
      </c>
      <c r="D13" s="37" t="s">
        <v>10</v>
      </c>
      <c r="E13" s="35">
        <f>F13/B13</f>
        <v>2768.987341772152</v>
      </c>
      <c r="F13" s="35">
        <v>350000</v>
      </c>
      <c r="G13" s="36">
        <v>63</v>
      </c>
      <c r="H13" s="59">
        <f aca="true" t="shared" si="0" ref="H13:H32">F13*G13</f>
        <v>22050000</v>
      </c>
    </row>
    <row r="14" spans="1:8" ht="26.25" customHeight="1">
      <c r="A14" s="60" t="s">
        <v>66</v>
      </c>
      <c r="B14" s="37">
        <v>104.1</v>
      </c>
      <c r="C14" s="37" t="s">
        <v>22</v>
      </c>
      <c r="D14" s="37" t="s">
        <v>32</v>
      </c>
      <c r="E14" s="35">
        <v>3000</v>
      </c>
      <c r="F14" s="35">
        <f>B14*E14</f>
        <v>312300</v>
      </c>
      <c r="G14" s="36">
        <v>63</v>
      </c>
      <c r="H14" s="59">
        <f t="shared" si="0"/>
        <v>19674900</v>
      </c>
    </row>
    <row r="15" spans="1:8" ht="27.75" customHeight="1">
      <c r="A15" s="60" t="s">
        <v>67</v>
      </c>
      <c r="B15" s="37">
        <v>56.3</v>
      </c>
      <c r="C15" s="37" t="s">
        <v>22</v>
      </c>
      <c r="D15" s="37" t="s">
        <v>32</v>
      </c>
      <c r="E15" s="35">
        <f>F15/B15</f>
        <v>3001.7761989342807</v>
      </c>
      <c r="F15" s="35">
        <v>169000</v>
      </c>
      <c r="G15" s="36">
        <v>63</v>
      </c>
      <c r="H15" s="59">
        <f t="shared" si="0"/>
        <v>10647000</v>
      </c>
    </row>
    <row r="16" spans="1:8" ht="17.25" customHeight="1">
      <c r="A16" s="60" t="s">
        <v>68</v>
      </c>
      <c r="B16" s="38">
        <v>152</v>
      </c>
      <c r="C16" s="37" t="s">
        <v>22</v>
      </c>
      <c r="D16" s="37" t="s">
        <v>10</v>
      </c>
      <c r="E16" s="35">
        <f>F16/B16</f>
        <v>2861.842105263158</v>
      </c>
      <c r="F16" s="35">
        <v>435000</v>
      </c>
      <c r="G16" s="36">
        <v>63</v>
      </c>
      <c r="H16" s="59">
        <f t="shared" si="0"/>
        <v>27405000</v>
      </c>
    </row>
    <row r="17" spans="1:8" ht="18.75" customHeight="1">
      <c r="A17" s="60" t="s">
        <v>69</v>
      </c>
      <c r="B17" s="37">
        <v>168.8</v>
      </c>
      <c r="C17" s="37" t="s">
        <v>22</v>
      </c>
      <c r="D17" s="37" t="s">
        <v>10</v>
      </c>
      <c r="E17" s="35">
        <f>F17/B17</f>
        <v>3791.469194312796</v>
      </c>
      <c r="F17" s="35">
        <v>640000</v>
      </c>
      <c r="G17" s="36">
        <v>63</v>
      </c>
      <c r="H17" s="59">
        <f t="shared" si="0"/>
        <v>40320000</v>
      </c>
    </row>
    <row r="18" spans="1:8" ht="27.75" customHeight="1">
      <c r="A18" s="60" t="s">
        <v>70</v>
      </c>
      <c r="B18" s="37">
        <v>50.7</v>
      </c>
      <c r="C18" s="37" t="s">
        <v>52</v>
      </c>
      <c r="D18" s="37" t="s">
        <v>10</v>
      </c>
      <c r="E18" s="35">
        <f>F18/B18</f>
        <v>3648.9151873767255</v>
      </c>
      <c r="F18" s="35">
        <v>185000</v>
      </c>
      <c r="G18" s="36">
        <v>63</v>
      </c>
      <c r="H18" s="59">
        <f t="shared" si="0"/>
        <v>11655000</v>
      </c>
    </row>
    <row r="19" spans="1:8" ht="19.5" customHeight="1">
      <c r="A19" s="60" t="s">
        <v>71</v>
      </c>
      <c r="B19" s="38">
        <v>584</v>
      </c>
      <c r="C19" s="37" t="s">
        <v>39</v>
      </c>
      <c r="D19" s="37" t="s">
        <v>10</v>
      </c>
      <c r="E19" s="35">
        <f>F19/B19</f>
        <v>4280.821917808219</v>
      </c>
      <c r="F19" s="35">
        <v>2500000</v>
      </c>
      <c r="G19" s="36">
        <v>63</v>
      </c>
      <c r="H19" s="59">
        <f t="shared" si="0"/>
        <v>157500000</v>
      </c>
    </row>
    <row r="20" spans="1:8" ht="21" customHeight="1">
      <c r="A20" s="60" t="s">
        <v>72</v>
      </c>
      <c r="B20" s="38">
        <v>144.7</v>
      </c>
      <c r="C20" s="37" t="s">
        <v>39</v>
      </c>
      <c r="D20" s="37" t="s">
        <v>12</v>
      </c>
      <c r="E20" s="35">
        <v>3700</v>
      </c>
      <c r="F20" s="35">
        <f>B20*E20</f>
        <v>535390</v>
      </c>
      <c r="G20" s="36">
        <v>63</v>
      </c>
      <c r="H20" s="59">
        <f t="shared" si="0"/>
        <v>33729570</v>
      </c>
    </row>
    <row r="21" spans="1:8" ht="18.75" customHeight="1">
      <c r="A21" s="60" t="s">
        <v>55</v>
      </c>
      <c r="B21" s="38">
        <v>103.7</v>
      </c>
      <c r="C21" s="37" t="s">
        <v>39</v>
      </c>
      <c r="D21" s="37"/>
      <c r="E21" s="35">
        <f>F21/B21</f>
        <v>964.3201542912246</v>
      </c>
      <c r="F21" s="35">
        <v>100000</v>
      </c>
      <c r="G21" s="36">
        <v>63</v>
      </c>
      <c r="H21" s="59">
        <f t="shared" si="0"/>
        <v>6300000</v>
      </c>
    </row>
    <row r="22" spans="1:8" ht="21" customHeight="1">
      <c r="A22" s="60" t="s">
        <v>73</v>
      </c>
      <c r="B22" s="38">
        <v>174.5</v>
      </c>
      <c r="C22" s="37" t="s">
        <v>22</v>
      </c>
      <c r="D22" s="50" t="s">
        <v>42</v>
      </c>
      <c r="E22" s="35">
        <v>3700</v>
      </c>
      <c r="F22" s="35">
        <f>B22*E22</f>
        <v>645650</v>
      </c>
      <c r="G22" s="36">
        <v>63</v>
      </c>
      <c r="H22" s="59">
        <f t="shared" si="0"/>
        <v>40675950</v>
      </c>
    </row>
    <row r="23" spans="1:8" ht="24" customHeight="1">
      <c r="A23" s="60" t="s">
        <v>74</v>
      </c>
      <c r="B23" s="38">
        <v>116.5</v>
      </c>
      <c r="C23" s="37" t="s">
        <v>50</v>
      </c>
      <c r="D23" s="51"/>
      <c r="E23" s="35">
        <v>3700</v>
      </c>
      <c r="F23" s="35">
        <f>B23*E23</f>
        <v>431050</v>
      </c>
      <c r="G23" s="36">
        <v>63</v>
      </c>
      <c r="H23" s="59">
        <f t="shared" si="0"/>
        <v>27156150</v>
      </c>
    </row>
    <row r="24" spans="1:9" ht="20.25" customHeight="1">
      <c r="A24" s="60" t="s">
        <v>75</v>
      </c>
      <c r="B24" s="38">
        <v>196.2</v>
      </c>
      <c r="C24" s="37" t="s">
        <v>39</v>
      </c>
      <c r="D24" s="37" t="s">
        <v>10</v>
      </c>
      <c r="E24" s="35">
        <f>F24/B24</f>
        <v>4332.313965341488</v>
      </c>
      <c r="F24" s="35">
        <v>850000</v>
      </c>
      <c r="G24" s="36">
        <v>63</v>
      </c>
      <c r="H24" s="59">
        <f t="shared" si="0"/>
        <v>53550000</v>
      </c>
      <c r="I24" s="19"/>
    </row>
    <row r="25" spans="1:9" ht="18" customHeight="1">
      <c r="A25" s="60" t="s">
        <v>76</v>
      </c>
      <c r="B25" s="38">
        <v>112.7</v>
      </c>
      <c r="C25" s="37" t="s">
        <v>17</v>
      </c>
      <c r="D25" s="37" t="s">
        <v>10</v>
      </c>
      <c r="E25" s="35">
        <f>F25/B25</f>
        <v>2040.8163265306123</v>
      </c>
      <c r="F25" s="35">
        <v>230000</v>
      </c>
      <c r="G25" s="36">
        <v>63</v>
      </c>
      <c r="H25" s="59">
        <f t="shared" si="0"/>
        <v>14490000</v>
      </c>
      <c r="I25" s="19"/>
    </row>
    <row r="26" spans="1:9" ht="19.5" customHeight="1">
      <c r="A26" s="60" t="s">
        <v>78</v>
      </c>
      <c r="B26" s="38">
        <v>125</v>
      </c>
      <c r="C26" s="37" t="s">
        <v>17</v>
      </c>
      <c r="D26" s="37" t="s">
        <v>12</v>
      </c>
      <c r="E26" s="35">
        <v>2100</v>
      </c>
      <c r="F26" s="35">
        <f>B26*E26</f>
        <v>262500</v>
      </c>
      <c r="G26" s="36">
        <v>63</v>
      </c>
      <c r="H26" s="59">
        <f t="shared" si="0"/>
        <v>16537500</v>
      </c>
      <c r="I26" s="19"/>
    </row>
    <row r="27" spans="1:8" ht="18" customHeight="1">
      <c r="A27" s="60" t="s">
        <v>77</v>
      </c>
      <c r="B27" s="37">
        <v>95.8</v>
      </c>
      <c r="C27" s="37" t="s">
        <v>22</v>
      </c>
      <c r="D27" s="37" t="s">
        <v>10</v>
      </c>
      <c r="E27" s="35">
        <f aca="true" t="shared" si="1" ref="E27:E32">F27/B27</f>
        <v>5532.359081419624</v>
      </c>
      <c r="F27" s="35">
        <v>530000</v>
      </c>
      <c r="G27" s="36">
        <v>63</v>
      </c>
      <c r="H27" s="59">
        <f t="shared" si="0"/>
        <v>33390000</v>
      </c>
    </row>
    <row r="28" spans="1:8" ht="16.5" customHeight="1">
      <c r="A28" s="60" t="s">
        <v>79</v>
      </c>
      <c r="B28" s="37">
        <v>97.1</v>
      </c>
      <c r="C28" s="37" t="s">
        <v>22</v>
      </c>
      <c r="D28" s="37" t="s">
        <v>10</v>
      </c>
      <c r="E28" s="35">
        <f t="shared" si="1"/>
        <v>3501.5447991761075</v>
      </c>
      <c r="F28" s="35">
        <v>340000</v>
      </c>
      <c r="G28" s="36">
        <v>63</v>
      </c>
      <c r="H28" s="59">
        <f t="shared" si="0"/>
        <v>21420000</v>
      </c>
    </row>
    <row r="29" spans="1:8" ht="17.25" customHeight="1">
      <c r="A29" s="60" t="s">
        <v>80</v>
      </c>
      <c r="B29" s="37">
        <v>102.9</v>
      </c>
      <c r="C29" s="37" t="s">
        <v>39</v>
      </c>
      <c r="D29" s="37" t="s">
        <v>12</v>
      </c>
      <c r="E29" s="35">
        <f t="shared" si="1"/>
        <v>2332.3615160349855</v>
      </c>
      <c r="F29" s="35">
        <v>240000</v>
      </c>
      <c r="G29" s="36">
        <v>63</v>
      </c>
      <c r="H29" s="59">
        <f t="shared" si="0"/>
        <v>15120000</v>
      </c>
    </row>
    <row r="30" spans="1:8" ht="18" customHeight="1">
      <c r="A30" s="60" t="s">
        <v>81</v>
      </c>
      <c r="B30" s="37">
        <v>97.7</v>
      </c>
      <c r="C30" s="37" t="s">
        <v>22</v>
      </c>
      <c r="D30" s="37" t="s">
        <v>10</v>
      </c>
      <c r="E30" s="35">
        <f t="shared" si="1"/>
        <v>3275.3326509723643</v>
      </c>
      <c r="F30" s="35">
        <v>320000</v>
      </c>
      <c r="G30" s="36">
        <v>63</v>
      </c>
      <c r="H30" s="59">
        <f t="shared" si="0"/>
        <v>20160000</v>
      </c>
    </row>
    <row r="31" spans="1:10" ht="17.25" customHeight="1">
      <c r="A31" s="60" t="s">
        <v>82</v>
      </c>
      <c r="B31" s="37">
        <v>407.2</v>
      </c>
      <c r="C31" s="37" t="s">
        <v>39</v>
      </c>
      <c r="D31" s="37" t="s">
        <v>12</v>
      </c>
      <c r="E31" s="35">
        <f t="shared" si="1"/>
        <v>1596.2671905697446</v>
      </c>
      <c r="F31" s="35">
        <v>650000</v>
      </c>
      <c r="G31" s="36">
        <v>63</v>
      </c>
      <c r="H31" s="59">
        <f t="shared" si="0"/>
        <v>40950000</v>
      </c>
      <c r="I31" s="27"/>
      <c r="J31" s="27"/>
    </row>
    <row r="32" spans="1:8" ht="15.75" customHeight="1">
      <c r="A32" s="64" t="s">
        <v>83</v>
      </c>
      <c r="B32" s="65">
        <v>103.8</v>
      </c>
      <c r="C32" s="65" t="s">
        <v>17</v>
      </c>
      <c r="D32" s="65" t="s">
        <v>10</v>
      </c>
      <c r="E32" s="66">
        <f t="shared" si="1"/>
        <v>2890.1734104046245</v>
      </c>
      <c r="F32" s="66">
        <v>300000</v>
      </c>
      <c r="G32" s="67">
        <v>63</v>
      </c>
      <c r="H32" s="68">
        <f t="shared" si="0"/>
        <v>18900000</v>
      </c>
    </row>
    <row r="33" spans="1:8" ht="15" customHeight="1">
      <c r="A33" s="40"/>
      <c r="B33" s="40"/>
      <c r="C33" s="40"/>
      <c r="D33" s="40"/>
      <c r="E33" s="40"/>
      <c r="F33" s="40"/>
      <c r="G33" s="40"/>
      <c r="H33" s="41"/>
    </row>
    <row r="34" spans="1:8" ht="15" customHeight="1">
      <c r="A34" s="63"/>
      <c r="B34" s="63"/>
      <c r="C34" s="63"/>
      <c r="D34" s="40"/>
      <c r="E34" s="40"/>
      <c r="F34" s="41"/>
      <c r="G34" s="41"/>
      <c r="H34" s="41"/>
    </row>
    <row r="35" spans="1:8" ht="15" customHeight="1">
      <c r="A35" s="34"/>
      <c r="B35" s="34"/>
      <c r="C35" s="34"/>
      <c r="D35" s="34"/>
      <c r="E35" s="34"/>
      <c r="F35" s="31"/>
      <c r="G35" s="27"/>
      <c r="H35" s="27"/>
    </row>
    <row r="36" spans="1:8" ht="20.25" customHeight="1">
      <c r="A36" s="34"/>
      <c r="B36" s="34"/>
      <c r="C36" s="34"/>
      <c r="D36" s="34"/>
      <c r="E36" s="34"/>
      <c r="F36" s="34"/>
      <c r="G36" s="34"/>
      <c r="H36" s="31"/>
    </row>
    <row r="37" spans="1:8" ht="15">
      <c r="A37" s="31"/>
      <c r="B37" s="31"/>
      <c r="C37" s="31"/>
      <c r="D37" s="31"/>
      <c r="E37" s="31"/>
      <c r="F37" s="31"/>
      <c r="G37" s="31"/>
      <c r="H37" s="31"/>
    </row>
    <row r="38" spans="1:8" ht="22.5" customHeight="1">
      <c r="A38" s="32"/>
      <c r="B38" s="32"/>
      <c r="C38" s="32"/>
      <c r="D38" s="32"/>
      <c r="E38" s="33"/>
      <c r="F38" s="33"/>
      <c r="G38" s="29"/>
      <c r="H38" s="30"/>
    </row>
    <row r="39" spans="1:8" ht="22.5" customHeight="1">
      <c r="A39" s="32"/>
      <c r="B39" s="32"/>
      <c r="C39" s="32"/>
      <c r="D39" s="32"/>
      <c r="E39" s="33"/>
      <c r="F39" s="33"/>
      <c r="G39" s="29"/>
      <c r="H39" s="30"/>
    </row>
    <row r="40" spans="1:8" ht="15">
      <c r="A40" s="31"/>
      <c r="B40" s="31"/>
      <c r="C40" s="31"/>
      <c r="D40" s="31"/>
      <c r="E40" s="31"/>
      <c r="F40" s="31"/>
      <c r="G40" s="31"/>
      <c r="H40" s="31"/>
    </row>
  </sheetData>
  <sheetProtection/>
  <mergeCells count="17">
    <mergeCell ref="C2:C3"/>
    <mergeCell ref="D22:D23"/>
    <mergeCell ref="B2:B3"/>
    <mergeCell ref="C10:C11"/>
    <mergeCell ref="D10:D11"/>
    <mergeCell ref="G10:G11"/>
    <mergeCell ref="F10:F11"/>
    <mergeCell ref="A34:C34"/>
    <mergeCell ref="H10:H11"/>
    <mergeCell ref="E10:E11"/>
    <mergeCell ref="A1:H1"/>
    <mergeCell ref="A2:A3"/>
    <mergeCell ref="D2:D3"/>
    <mergeCell ref="F2:F3"/>
    <mergeCell ref="H2:H3"/>
    <mergeCell ref="E2:E3"/>
    <mergeCell ref="G2:G3"/>
  </mergeCells>
  <conditionalFormatting sqref="A2:H3">
    <cfRule type="dataBar" priority="4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{dde33117-fb7c-4ebe-9a31-a8714c3f733b}</x14:id>
        </ext>
      </extLst>
    </cfRule>
  </conditionalFormatting>
  <conditionalFormatting sqref="A1:H32">
    <cfRule type="dataBar" priority="10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{309c7dc7-5c9a-420f-abd7-c4897810d6f9}</x14:id>
        </ext>
      </extLst>
    </cfRule>
  </conditionalFormatting>
  <conditionalFormatting sqref="A34:C34">
    <cfRule type="dataBar" priority="1" dxfId="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{c0628db6-fd37-47d4-99d6-7c72726397b2}</x14:id>
        </ext>
      </extLst>
    </cfRule>
  </conditionalFormatting>
  <printOptions/>
  <pageMargins left="0.25" right="0.25" top="0.75" bottom="0.75" header="0.3" footer="0.3"/>
  <pageSetup fitToHeight="0" fitToWidth="0"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e33117-fb7c-4ebe-9a31-a8714c3f73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A2:H3</xm:sqref>
        </x14:conditionalFormatting>
        <x14:conditionalFormatting xmlns:xm="http://schemas.microsoft.com/office/excel/2006/main">
          <x14:cfRule type="dataBar" id="{309c7dc7-5c9a-420f-abd7-c4897810d6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A1:H32</xm:sqref>
        </x14:conditionalFormatting>
        <x14:conditionalFormatting xmlns:xm="http://schemas.microsoft.com/office/excel/2006/main">
          <x14:cfRule type="dataBar" id="{c0628db6-fd37-47d4-99d6-7c72726397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A34:C34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5:O33"/>
  <sheetViews>
    <sheetView zoomScalePageLayoutView="0" workbookViewId="0" topLeftCell="A13">
      <selection activeCell="K33" sqref="K33"/>
    </sheetView>
  </sheetViews>
  <sheetFormatPr defaultColWidth="9.140625" defaultRowHeight="15"/>
  <cols>
    <col min="1" max="1" width="2.57421875" style="0" customWidth="1"/>
    <col min="2" max="2" width="12.7109375" style="0" customWidth="1"/>
    <col min="3" max="3" width="10.00390625" style="0" customWidth="1"/>
    <col min="4" max="4" width="11.00390625" style="0" customWidth="1"/>
    <col min="5" max="5" width="13.57421875" style="0" customWidth="1"/>
    <col min="6" max="6" width="18.57421875" style="0" customWidth="1"/>
    <col min="7" max="7" width="13.00390625" style="0" customWidth="1"/>
    <col min="8" max="8" width="12.140625" style="0" customWidth="1"/>
    <col min="9" max="9" width="11.8515625" style="0" customWidth="1"/>
    <col min="10" max="10" width="13.00390625" style="0" customWidth="1"/>
  </cols>
  <sheetData>
    <row r="1" ht="2.25" customHeight="1"/>
    <row r="2" ht="2.25" customHeight="1"/>
    <row r="3" ht="2.25" customHeight="1"/>
    <row r="4" ht="2.25" customHeight="1" thickBot="1"/>
    <row r="5" spans="2:9" ht="31.5" customHeight="1">
      <c r="B5" s="55" t="s">
        <v>25</v>
      </c>
      <c r="C5" s="56"/>
      <c r="D5" s="56"/>
      <c r="E5" s="56"/>
      <c r="F5" s="56"/>
      <c r="G5" s="56"/>
      <c r="H5" s="56"/>
      <c r="I5" s="57"/>
    </row>
    <row r="6" spans="2:10" ht="31.5" customHeight="1">
      <c r="B6" s="14" t="s">
        <v>0</v>
      </c>
      <c r="C6" s="14" t="s">
        <v>2</v>
      </c>
      <c r="D6" s="54" t="s">
        <v>14</v>
      </c>
      <c r="E6" s="14" t="s">
        <v>13</v>
      </c>
      <c r="F6" s="54" t="s">
        <v>5</v>
      </c>
      <c r="G6" s="14" t="s">
        <v>10</v>
      </c>
      <c r="H6" s="54" t="s">
        <v>6</v>
      </c>
      <c r="I6" s="54" t="s">
        <v>7</v>
      </c>
      <c r="J6" s="54"/>
    </row>
    <row r="7" spans="2:10" ht="45" customHeight="1">
      <c r="B7" s="14" t="s">
        <v>1</v>
      </c>
      <c r="C7" s="14" t="s">
        <v>3</v>
      </c>
      <c r="D7" s="54"/>
      <c r="E7" s="14" t="s">
        <v>4</v>
      </c>
      <c r="F7" s="54"/>
      <c r="G7" s="14"/>
      <c r="H7" s="54"/>
      <c r="I7" s="14" t="s">
        <v>8</v>
      </c>
      <c r="J7" s="14" t="s">
        <v>30</v>
      </c>
    </row>
    <row r="8" spans="2:10" ht="22.5" customHeight="1">
      <c r="B8" s="2">
        <v>602</v>
      </c>
      <c r="C8" s="2">
        <v>218.9</v>
      </c>
      <c r="D8" s="2">
        <v>160.1</v>
      </c>
      <c r="E8" s="2">
        <v>58.8</v>
      </c>
      <c r="F8" s="2" t="s">
        <v>15</v>
      </c>
      <c r="G8" s="2" t="s">
        <v>10</v>
      </c>
      <c r="H8" s="6">
        <f aca="true" t="shared" si="0" ref="H8:H13">I8/C8</f>
        <v>5025.125628140703</v>
      </c>
      <c r="I8" s="6">
        <v>1100000</v>
      </c>
      <c r="J8" s="16"/>
    </row>
    <row r="9" spans="2:10" ht="22.5" customHeight="1">
      <c r="B9" s="2" t="s">
        <v>27</v>
      </c>
      <c r="C9" s="2">
        <v>109.2</v>
      </c>
      <c r="D9" s="2"/>
      <c r="E9" s="2"/>
      <c r="F9" s="2" t="s">
        <v>15</v>
      </c>
      <c r="G9" s="2" t="s">
        <v>10</v>
      </c>
      <c r="H9" s="6">
        <f t="shared" si="0"/>
        <v>5036.630036630037</v>
      </c>
      <c r="I9" s="6">
        <v>550000</v>
      </c>
      <c r="J9" s="16"/>
    </row>
    <row r="10" spans="2:10" ht="22.5" customHeight="1">
      <c r="B10" s="2" t="s">
        <v>28</v>
      </c>
      <c r="C10" s="2">
        <v>60.9</v>
      </c>
      <c r="D10" s="2">
        <v>49.1</v>
      </c>
      <c r="E10" s="2">
        <f>C10-D10</f>
        <v>11.799999999999997</v>
      </c>
      <c r="F10" s="2"/>
      <c r="G10" s="2" t="s">
        <v>10</v>
      </c>
      <c r="H10" s="6">
        <f t="shared" si="0"/>
        <v>5418.71921182266</v>
      </c>
      <c r="I10" s="6">
        <v>330000</v>
      </c>
      <c r="J10" s="16"/>
    </row>
    <row r="11" spans="2:10" ht="22.5" customHeight="1">
      <c r="B11" s="2" t="s">
        <v>29</v>
      </c>
      <c r="C11" s="2">
        <v>122.8</v>
      </c>
      <c r="D11" s="2">
        <v>92.8</v>
      </c>
      <c r="E11" s="2">
        <f>C11-D11</f>
        <v>30</v>
      </c>
      <c r="F11" s="2" t="s">
        <v>15</v>
      </c>
      <c r="G11" s="2" t="s">
        <v>12</v>
      </c>
      <c r="H11" s="6">
        <f t="shared" si="0"/>
        <v>4478.827361563518</v>
      </c>
      <c r="I11" s="6">
        <v>550000</v>
      </c>
      <c r="J11" s="16"/>
    </row>
    <row r="12" spans="2:10" ht="22.5" customHeight="1">
      <c r="B12" s="2">
        <v>703</v>
      </c>
      <c r="C12" s="2">
        <v>143.5</v>
      </c>
      <c r="D12" s="2">
        <v>127</v>
      </c>
      <c r="E12" s="2">
        <f>C12-D12</f>
        <v>16.5</v>
      </c>
      <c r="F12" s="2" t="s">
        <v>15</v>
      </c>
      <c r="G12" s="2" t="s">
        <v>10</v>
      </c>
      <c r="H12" s="6">
        <f t="shared" si="0"/>
        <v>5923.344947735191</v>
      </c>
      <c r="I12" s="6">
        <v>850000</v>
      </c>
      <c r="J12" s="16"/>
    </row>
    <row r="13" spans="2:10" ht="22.5" customHeight="1">
      <c r="B13" s="2">
        <v>704</v>
      </c>
      <c r="C13" s="2">
        <v>152.1</v>
      </c>
      <c r="D13" s="2">
        <v>121.3</v>
      </c>
      <c r="E13" s="2">
        <f>C13-D13</f>
        <v>30.799999999999997</v>
      </c>
      <c r="F13" s="2" t="s">
        <v>15</v>
      </c>
      <c r="G13" s="2" t="s">
        <v>10</v>
      </c>
      <c r="H13" s="6">
        <f t="shared" si="0"/>
        <v>5917.15976331361</v>
      </c>
      <c r="I13" s="6">
        <v>900000</v>
      </c>
      <c r="J13" s="16"/>
    </row>
    <row r="14" spans="2:10" ht="22.5" customHeight="1">
      <c r="B14" s="2">
        <v>705</v>
      </c>
      <c r="C14" s="2">
        <v>118.2</v>
      </c>
      <c r="D14" s="2">
        <v>70.2</v>
      </c>
      <c r="E14" s="2">
        <v>12.7</v>
      </c>
      <c r="F14" s="2" t="s">
        <v>15</v>
      </c>
      <c r="G14" s="2" t="s">
        <v>12</v>
      </c>
      <c r="H14" s="6">
        <v>3750</v>
      </c>
      <c r="I14" s="15" t="s">
        <v>26</v>
      </c>
      <c r="J14" s="16"/>
    </row>
    <row r="15" spans="2:10" ht="15.75">
      <c r="B15" s="2">
        <v>310</v>
      </c>
      <c r="C15" s="2">
        <v>108.2</v>
      </c>
      <c r="D15" s="2">
        <v>11.6</v>
      </c>
      <c r="E15" s="2">
        <f>C15-D15</f>
        <v>96.60000000000001</v>
      </c>
      <c r="F15" s="2" t="s">
        <v>31</v>
      </c>
      <c r="G15" s="2" t="s">
        <v>10</v>
      </c>
      <c r="H15" s="6">
        <f>I15/C15</f>
        <v>2310.536044362292</v>
      </c>
      <c r="I15" s="6">
        <v>250000</v>
      </c>
      <c r="J15" s="16">
        <f>I15*60</f>
        <v>15000000</v>
      </c>
    </row>
    <row r="16" spans="2:10" ht="15.75">
      <c r="B16" s="2"/>
      <c r="C16" s="2"/>
      <c r="D16" s="2"/>
      <c r="E16" s="2"/>
      <c r="F16" s="2"/>
      <c r="G16" s="2"/>
      <c r="H16" s="6"/>
      <c r="I16" s="6"/>
      <c r="J16" s="16"/>
    </row>
    <row r="17" spans="2:10" ht="15.75">
      <c r="B17" s="2"/>
      <c r="C17" s="2"/>
      <c r="D17" s="2"/>
      <c r="E17" s="2"/>
      <c r="F17" s="2"/>
      <c r="G17" s="2"/>
      <c r="H17" s="6"/>
      <c r="I17" s="6"/>
      <c r="J17" s="16"/>
    </row>
    <row r="18" spans="2:10" ht="15.75">
      <c r="B18" s="2"/>
      <c r="C18" s="2"/>
      <c r="D18" s="2"/>
      <c r="E18" s="2"/>
      <c r="F18" s="2"/>
      <c r="G18" s="2"/>
      <c r="H18" s="6"/>
      <c r="I18" s="6"/>
      <c r="J18" s="16"/>
    </row>
    <row r="19" spans="2:10" ht="15">
      <c r="B19" s="11"/>
      <c r="C19" s="11"/>
      <c r="D19" s="11"/>
      <c r="E19" s="11"/>
      <c r="F19" s="11"/>
      <c r="G19" s="11"/>
      <c r="H19" s="11"/>
      <c r="I19" s="11"/>
      <c r="J19" s="11"/>
    </row>
    <row r="20" spans="2:11" ht="31.5">
      <c r="B20" s="4" t="s">
        <v>24</v>
      </c>
      <c r="C20" s="4">
        <v>191.6</v>
      </c>
      <c r="D20" s="4">
        <v>34.1</v>
      </c>
      <c r="E20" s="4">
        <v>157.5</v>
      </c>
      <c r="F20" s="4" t="s">
        <v>16</v>
      </c>
      <c r="G20" s="4" t="s">
        <v>10</v>
      </c>
      <c r="H20" s="7">
        <f aca="true" t="shared" si="1" ref="H20:H26">I20/C20</f>
        <v>3496.8684759916496</v>
      </c>
      <c r="I20" s="7">
        <v>670000</v>
      </c>
      <c r="J20" s="11"/>
      <c r="K20">
        <v>800000</v>
      </c>
    </row>
    <row r="21" spans="2:10" ht="15.75">
      <c r="B21" s="4">
        <v>501</v>
      </c>
      <c r="C21" s="4">
        <v>191.6</v>
      </c>
      <c r="D21" s="4">
        <v>34.1</v>
      </c>
      <c r="E21" s="4">
        <v>157.5</v>
      </c>
      <c r="F21" s="4" t="s">
        <v>16</v>
      </c>
      <c r="G21" s="4" t="s">
        <v>12</v>
      </c>
      <c r="H21" s="7">
        <f t="shared" si="1"/>
        <v>2609.603340292276</v>
      </c>
      <c r="I21" s="7">
        <v>500000</v>
      </c>
      <c r="J21" s="11"/>
    </row>
    <row r="22" spans="2:10" ht="15.75">
      <c r="B22" s="17" t="s">
        <v>11</v>
      </c>
      <c r="C22" s="3">
        <v>85.3</v>
      </c>
      <c r="D22" s="3">
        <f>C22-E22</f>
        <v>11.230000000000004</v>
      </c>
      <c r="E22" s="3">
        <v>74.07</v>
      </c>
      <c r="F22" s="3"/>
      <c r="G22" s="3" t="s">
        <v>10</v>
      </c>
      <c r="H22" s="8">
        <f t="shared" si="1"/>
        <v>4689.331770222743</v>
      </c>
      <c r="I22" s="8">
        <v>400000</v>
      </c>
      <c r="J22" s="11">
        <f>C22*H22</f>
        <v>400000</v>
      </c>
    </row>
    <row r="23" spans="2:10" ht="31.5">
      <c r="B23" s="2" t="s">
        <v>18</v>
      </c>
      <c r="C23" s="2">
        <v>17.4</v>
      </c>
      <c r="D23" s="2"/>
      <c r="E23" s="2">
        <v>17.4</v>
      </c>
      <c r="F23" s="10">
        <v>-3</v>
      </c>
      <c r="G23" s="2"/>
      <c r="H23" s="6">
        <f t="shared" si="1"/>
        <v>1724.1379310344828</v>
      </c>
      <c r="I23" s="6">
        <v>30000</v>
      </c>
      <c r="J23" s="11"/>
    </row>
    <row r="24" spans="2:10" ht="15.75">
      <c r="B24" s="2">
        <v>505</v>
      </c>
      <c r="C24" s="2">
        <v>169.7</v>
      </c>
      <c r="D24" s="9">
        <v>21</v>
      </c>
      <c r="E24" s="2">
        <f>C24-D24</f>
        <v>148.7</v>
      </c>
      <c r="F24" s="2" t="s">
        <v>19</v>
      </c>
      <c r="G24" s="2" t="s">
        <v>10</v>
      </c>
      <c r="H24" s="6">
        <f t="shared" si="1"/>
        <v>2887.4484384207426</v>
      </c>
      <c r="I24" s="6">
        <v>490000</v>
      </c>
      <c r="J24" s="11" t="s">
        <v>20</v>
      </c>
    </row>
    <row r="25" spans="2:10" ht="15.75">
      <c r="B25" s="12">
        <v>902</v>
      </c>
      <c r="C25" s="12">
        <v>138.7</v>
      </c>
      <c r="D25" s="12">
        <v>62.4</v>
      </c>
      <c r="E25" s="12">
        <f>C25-D25</f>
        <v>76.29999999999998</v>
      </c>
      <c r="F25" s="12" t="s">
        <v>15</v>
      </c>
      <c r="G25" s="12" t="s">
        <v>10</v>
      </c>
      <c r="H25" s="13">
        <f t="shared" si="1"/>
        <v>3604.9026676279746</v>
      </c>
      <c r="I25" s="13">
        <v>500000</v>
      </c>
      <c r="J25" s="11"/>
    </row>
    <row r="26" spans="2:10" ht="47.25">
      <c r="B26" s="2" t="s">
        <v>23</v>
      </c>
      <c r="C26" s="9">
        <v>101</v>
      </c>
      <c r="D26" s="2">
        <v>9.7</v>
      </c>
      <c r="E26" s="2">
        <f>C26-D26</f>
        <v>91.3</v>
      </c>
      <c r="F26" s="2" t="s">
        <v>21</v>
      </c>
      <c r="G26" s="2" t="s">
        <v>12</v>
      </c>
      <c r="H26" s="6">
        <f t="shared" si="1"/>
        <v>2772.2772277227723</v>
      </c>
      <c r="I26" s="6">
        <v>280000</v>
      </c>
      <c r="J26" s="11"/>
    </row>
    <row r="27" spans="2:10" ht="31.5">
      <c r="B27" s="2">
        <v>611</v>
      </c>
      <c r="C27" s="9"/>
      <c r="D27" s="2"/>
      <c r="E27" s="2">
        <v>118</v>
      </c>
      <c r="F27" s="2" t="s">
        <v>43</v>
      </c>
      <c r="G27" s="2"/>
      <c r="H27" s="6"/>
      <c r="I27" s="6">
        <v>640000</v>
      </c>
      <c r="J27" s="11"/>
    </row>
    <row r="28" spans="2:10" ht="15.75">
      <c r="B28" s="2">
        <v>904</v>
      </c>
      <c r="C28" s="9"/>
      <c r="D28" s="2"/>
      <c r="E28" s="2"/>
      <c r="F28" s="2"/>
      <c r="G28" s="2"/>
      <c r="H28" s="6"/>
      <c r="I28" s="6"/>
      <c r="J28" s="11"/>
    </row>
    <row r="29" spans="2:10" ht="31.5">
      <c r="B29" s="2" t="s">
        <v>37</v>
      </c>
      <c r="C29" s="9">
        <v>191.6</v>
      </c>
      <c r="D29" s="2">
        <v>34.1</v>
      </c>
      <c r="E29" s="2">
        <v>157.8</v>
      </c>
      <c r="F29" s="2" t="s">
        <v>35</v>
      </c>
      <c r="G29" s="2" t="s">
        <v>10</v>
      </c>
      <c r="H29" s="6">
        <f>I29/C29</f>
        <v>2713.9874739039665</v>
      </c>
      <c r="I29" s="6">
        <v>520000</v>
      </c>
      <c r="J29" s="11"/>
    </row>
    <row r="30" spans="2:9" ht="15.75">
      <c r="B30" s="2" t="s">
        <v>36</v>
      </c>
      <c r="C30" s="2">
        <v>98.7</v>
      </c>
      <c r="D30" s="2">
        <v>9.7</v>
      </c>
      <c r="E30" s="9">
        <v>89</v>
      </c>
      <c r="F30" s="2"/>
      <c r="G30" s="2" t="s">
        <v>12</v>
      </c>
      <c r="H30" s="6">
        <v>3650</v>
      </c>
      <c r="I30" s="15">
        <v>360225</v>
      </c>
    </row>
    <row r="31" spans="2:9" ht="15.75">
      <c r="B31" s="2" t="s">
        <v>41</v>
      </c>
      <c r="C31" s="9">
        <v>66.2</v>
      </c>
      <c r="D31" s="2"/>
      <c r="E31" s="2"/>
      <c r="F31" s="2" t="s">
        <v>17</v>
      </c>
      <c r="G31" s="2" t="s">
        <v>12</v>
      </c>
      <c r="H31" s="6">
        <v>2100</v>
      </c>
      <c r="I31" s="6">
        <f>C31*H31</f>
        <v>139020</v>
      </c>
    </row>
    <row r="32" spans="1:13" ht="22.5" customHeight="1">
      <c r="A32" s="11"/>
      <c r="B32" s="1" t="s">
        <v>38</v>
      </c>
      <c r="C32" s="1">
        <v>156.3</v>
      </c>
      <c r="D32" s="1">
        <v>14.3</v>
      </c>
      <c r="E32" s="22">
        <f>C32-D32</f>
        <v>142</v>
      </c>
      <c r="F32" s="1" t="s">
        <v>9</v>
      </c>
      <c r="G32" s="1" t="s">
        <v>12</v>
      </c>
      <c r="H32" s="5">
        <v>1885</v>
      </c>
      <c r="I32" s="6">
        <f>H32*C32</f>
        <v>294625.5</v>
      </c>
      <c r="J32" s="15"/>
      <c r="K32" s="18"/>
      <c r="L32" s="20"/>
      <c r="M32" s="21"/>
    </row>
    <row r="33" spans="1:15" ht="23.25" customHeight="1">
      <c r="A33" s="11"/>
      <c r="B33" s="2" t="s">
        <v>40</v>
      </c>
      <c r="C33" s="9">
        <v>80.9</v>
      </c>
      <c r="D33" s="2"/>
      <c r="E33" s="2"/>
      <c r="F33" s="2" t="s">
        <v>17</v>
      </c>
      <c r="G33" s="2" t="s">
        <v>10</v>
      </c>
      <c r="H33" s="6">
        <v>2500</v>
      </c>
      <c r="I33" s="25">
        <v>202250</v>
      </c>
      <c r="J33" s="6">
        <f>C33*H33</f>
        <v>202250</v>
      </c>
      <c r="K33" s="15"/>
      <c r="L33" s="18"/>
      <c r="M33" s="23"/>
      <c r="N33" s="24"/>
      <c r="O33" s="19"/>
    </row>
  </sheetData>
  <sheetProtection/>
  <mergeCells count="5">
    <mergeCell ref="I6:J6"/>
    <mergeCell ref="B5:I5"/>
    <mergeCell ref="D6:D7"/>
    <mergeCell ref="F6:F7"/>
    <mergeCell ref="H6:H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2020-01-17T10:57:56Z</dcterms:modified>
  <cp:category/>
  <cp:version/>
  <cp:contentType/>
  <cp:contentStatus/>
</cp:coreProperties>
</file>